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ia.ryszewska\Desktop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L52" i="1" l="1"/>
  <c r="L8" i="1"/>
  <c r="L24" i="1" l="1"/>
  <c r="L46" i="1" l="1"/>
  <c r="L54" i="1" l="1"/>
  <c r="L53" i="1"/>
  <c r="K51" i="1"/>
  <c r="L51" i="1" s="1"/>
  <c r="K49" i="1" l="1"/>
  <c r="L49" i="1" s="1"/>
  <c r="L48" i="1"/>
  <c r="K47" i="1"/>
  <c r="L44" i="1"/>
  <c r="L43" i="1"/>
  <c r="L42" i="1"/>
  <c r="K33" i="1"/>
  <c r="K31" i="1"/>
  <c r="L30" i="1"/>
  <c r="L29" i="1"/>
  <c r="L28" i="1"/>
  <c r="L27" i="1"/>
  <c r="L26" i="1"/>
  <c r="L25" i="1"/>
  <c r="L23" i="1"/>
  <c r="K21" i="1"/>
  <c r="K18" i="1"/>
  <c r="K9" i="1"/>
  <c r="L7" i="1"/>
  <c r="K4" i="1"/>
</calcChain>
</file>

<file path=xl/sharedStrings.xml><?xml version="1.0" encoding="utf-8"?>
<sst xmlns="http://schemas.openxmlformats.org/spreadsheetml/2006/main" count="301" uniqueCount="173">
  <si>
    <t>Uwagi</t>
  </si>
  <si>
    <t>Wartość pakietu w q żyta</t>
  </si>
  <si>
    <t>Pakiet nr 1</t>
  </si>
  <si>
    <t>Wronów</t>
  </si>
  <si>
    <t>47 l</t>
  </si>
  <si>
    <t>47 m</t>
  </si>
  <si>
    <t>47 n</t>
  </si>
  <si>
    <t>Niechlów</t>
  </si>
  <si>
    <t>643/2</t>
  </si>
  <si>
    <t>R VI</t>
  </si>
  <si>
    <t xml:space="preserve">R V </t>
  </si>
  <si>
    <t>LE1G/00081917/3</t>
  </si>
  <si>
    <t>U (0,15 S.N.)</t>
  </si>
  <si>
    <t>Siciny</t>
  </si>
  <si>
    <t>130 i</t>
  </si>
  <si>
    <t>Łękanów</t>
  </si>
  <si>
    <t>Ł IV</t>
  </si>
  <si>
    <t>LE1G/000 81917/3</t>
  </si>
  <si>
    <t>Pakiet
nr 2</t>
  </si>
  <si>
    <t>Nr pakietu</t>
  </si>
  <si>
    <t>Leśnictwo</t>
  </si>
  <si>
    <t>Oddz. pododz.</t>
  </si>
  <si>
    <t>Gmina</t>
  </si>
  <si>
    <r>
      <rPr>
        <b/>
        <sz val="10"/>
        <rFont val="Arial"/>
        <family val="2"/>
        <charset val="238"/>
      </rPr>
      <t>Obręb Ewidencyjny</t>
    </r>
  </si>
  <si>
    <r>
      <rPr>
        <b/>
        <sz val="10"/>
        <rFont val="Arial"/>
        <family val="2"/>
        <charset val="238"/>
      </rPr>
      <t>Nr działki</t>
    </r>
  </si>
  <si>
    <r>
      <rPr>
        <b/>
        <sz val="10"/>
        <rFont val="Arial"/>
        <family val="2"/>
        <charset val="238"/>
      </rPr>
      <t>Rodzaj i klasa użytku</t>
    </r>
  </si>
  <si>
    <t>Pow. w ha</t>
  </si>
  <si>
    <r>
      <rPr>
        <b/>
        <sz val="10"/>
        <rFont val="Arial"/>
        <family val="2"/>
        <charset val="238"/>
      </rPr>
      <t>Oznaczenie księgi wieczystej</t>
    </r>
  </si>
  <si>
    <t>Powierzchnia pakietu w ha</t>
  </si>
  <si>
    <t>Pakiet
nr 3</t>
  </si>
  <si>
    <t>Sułków</t>
  </si>
  <si>
    <t>1A a</t>
  </si>
  <si>
    <t>Góra</t>
  </si>
  <si>
    <t>Czernina</t>
  </si>
  <si>
    <t>387/2</t>
  </si>
  <si>
    <t>Ł V</t>
  </si>
  <si>
    <t>LE1G/00081501/4</t>
  </si>
  <si>
    <t>1B g</t>
  </si>
  <si>
    <t>Gmina Góra</t>
  </si>
  <si>
    <t>1B a</t>
  </si>
  <si>
    <t>11/3</t>
  </si>
  <si>
    <t>R V</t>
  </si>
  <si>
    <t>1B b</t>
  </si>
  <si>
    <t>11/1</t>
  </si>
  <si>
    <t>1B d</t>
  </si>
  <si>
    <t>1B f</t>
  </si>
  <si>
    <t>1B i</t>
  </si>
  <si>
    <t>71/2</t>
  </si>
  <si>
    <t>1B j</t>
  </si>
  <si>
    <t>R IVA</t>
  </si>
  <si>
    <t>1B k</t>
  </si>
  <si>
    <t>71/1</t>
  </si>
  <si>
    <t>1Bl</t>
  </si>
  <si>
    <t>LE1G/000 81501/4</t>
  </si>
  <si>
    <t>Pakiet nr 4</t>
  </si>
  <si>
    <t>U</t>
  </si>
  <si>
    <t>12 o</t>
  </si>
  <si>
    <t>Chróścina</t>
  </si>
  <si>
    <t>509</t>
  </si>
  <si>
    <t>12 p</t>
  </si>
  <si>
    <t>R IVB</t>
  </si>
  <si>
    <t>12 r</t>
  </si>
  <si>
    <t>Pakiet
nr 5</t>
  </si>
  <si>
    <t>Pakiet
nr 6</t>
  </si>
  <si>
    <t>12 y</t>
  </si>
  <si>
    <t>12 wx</t>
  </si>
  <si>
    <t>Pakiet nr 7</t>
  </si>
  <si>
    <t>12 mx</t>
  </si>
  <si>
    <t>Pakiet nr 8</t>
  </si>
  <si>
    <t>13 d</t>
  </si>
  <si>
    <t>Czernina Dolna</t>
  </si>
  <si>
    <t>KW35210</t>
  </si>
  <si>
    <t>U 0,50 ha</t>
  </si>
  <si>
    <t>Pakiet nr 9</t>
  </si>
  <si>
    <t>74 d</t>
  </si>
  <si>
    <t>Czernina Górna</t>
  </si>
  <si>
    <t>KW51207</t>
  </si>
  <si>
    <t>Pakiet nr 10</t>
  </si>
  <si>
    <t>89 k</t>
  </si>
  <si>
    <t>Borszyn Wielki</t>
  </si>
  <si>
    <t>PS IV</t>
  </si>
  <si>
    <t>Pakiet nr 11</t>
  </si>
  <si>
    <t>92 p</t>
  </si>
  <si>
    <t>Bojanowo</t>
  </si>
  <si>
    <t>Giżyn</t>
  </si>
  <si>
    <t>5092/1</t>
  </si>
  <si>
    <t>KW35389</t>
  </si>
  <si>
    <t>150 z</t>
  </si>
  <si>
    <t>414/3</t>
  </si>
  <si>
    <t>R IIIB</t>
  </si>
  <si>
    <t>Pakiet
nr 12</t>
  </si>
  <si>
    <t>Pakiet nr 13</t>
  </si>
  <si>
    <t>243 o</t>
  </si>
  <si>
    <t>Pakiet nr 14</t>
  </si>
  <si>
    <t>Zawieścice</t>
  </si>
  <si>
    <t>17 a</t>
  </si>
  <si>
    <t>Glinka</t>
  </si>
  <si>
    <t>371</t>
  </si>
  <si>
    <t>258</t>
  </si>
  <si>
    <t>Pakiet
nr 15</t>
  </si>
  <si>
    <t>17 f</t>
  </si>
  <si>
    <t>17 g</t>
  </si>
  <si>
    <t>422/17</t>
  </si>
  <si>
    <t>Ł VI</t>
  </si>
  <si>
    <t>KW13452</t>
  </si>
  <si>
    <t>97A a</t>
  </si>
  <si>
    <t>Ligota</t>
  </si>
  <si>
    <t>602/1</t>
  </si>
  <si>
    <t>97A b</t>
  </si>
  <si>
    <t>97A c</t>
  </si>
  <si>
    <t>97A d</t>
  </si>
  <si>
    <t>97A f</t>
  </si>
  <si>
    <t>PS V</t>
  </si>
  <si>
    <t>97A g</t>
  </si>
  <si>
    <t>97A h</t>
  </si>
  <si>
    <t>97A i</t>
  </si>
  <si>
    <t>97A j</t>
  </si>
  <si>
    <t>Pakiet nr 16</t>
  </si>
  <si>
    <t>Pakiet nr 17</t>
  </si>
  <si>
    <t>106 o</t>
  </si>
  <si>
    <t>Włodków Dolny</t>
  </si>
  <si>
    <t>112/2</t>
  </si>
  <si>
    <t>PS VI</t>
  </si>
  <si>
    <t>106 p</t>
  </si>
  <si>
    <t>107 d</t>
  </si>
  <si>
    <t>114/2</t>
  </si>
  <si>
    <t>Pakiet
nr 18</t>
  </si>
  <si>
    <t>Pakiet
nr 19</t>
  </si>
  <si>
    <t>Pakiet
nr 20</t>
  </si>
  <si>
    <t>109 o</t>
  </si>
  <si>
    <t>Miasto Góra</t>
  </si>
  <si>
    <t>2267/3</t>
  </si>
  <si>
    <t>U (0,60 s.n.)</t>
  </si>
  <si>
    <t>Pakiet
nr 21</t>
  </si>
  <si>
    <t>Pakiet
nr 22</t>
  </si>
  <si>
    <t>184 f</t>
  </si>
  <si>
    <t>2275</t>
  </si>
  <si>
    <t>U (0,10 s.n.)</t>
  </si>
  <si>
    <t>Pakiet
nr 23</t>
  </si>
  <si>
    <t>Osławice</t>
  </si>
  <si>
    <t>410 b</t>
  </si>
  <si>
    <t>Gmina Wąsosz</t>
  </si>
  <si>
    <t>Czeladź Wielka</t>
  </si>
  <si>
    <t>752/5</t>
  </si>
  <si>
    <t>KW14515</t>
  </si>
  <si>
    <t>411 c</t>
  </si>
  <si>
    <t>752/6</t>
  </si>
  <si>
    <t>Pakiet
nr 24</t>
  </si>
  <si>
    <t>Pakiet
nr 25</t>
  </si>
  <si>
    <t>Jemielno</t>
  </si>
  <si>
    <t>484 l</t>
  </si>
  <si>
    <t>Bieliszów</t>
  </si>
  <si>
    <t>KW9955</t>
  </si>
  <si>
    <t>0,30 s.n.</t>
  </si>
  <si>
    <t>Pakiet
nr 26</t>
  </si>
  <si>
    <t>486 d</t>
  </si>
  <si>
    <t>Pakiet
nr 27</t>
  </si>
  <si>
    <t>Sułów</t>
  </si>
  <si>
    <t>17 j</t>
  </si>
  <si>
    <t>Wiewierz</t>
  </si>
  <si>
    <t>KW81949</t>
  </si>
  <si>
    <t>Pakiet
nr 28</t>
  </si>
  <si>
    <t>Załęcze</t>
  </si>
  <si>
    <t>62 a</t>
  </si>
  <si>
    <t>Świniary</t>
  </si>
  <si>
    <t>LE1G/00081949/6</t>
  </si>
  <si>
    <t>jedna część pow. Oddz. 62 a</t>
  </si>
  <si>
    <t>64 g</t>
  </si>
  <si>
    <t>jedna część pow. Oddz. 64 g</t>
  </si>
  <si>
    <t>Pakiet
nr 30</t>
  </si>
  <si>
    <t>jedna część pow. Oddz. 64 g, 0,50 ha s.n.</t>
  </si>
  <si>
    <t>Nadleśnictwo Góra Śląska                                            U- do uproduktywnienia ; s.n.- Sukcesja Naturalna</t>
  </si>
  <si>
    <r>
      <rPr>
        <b/>
        <sz val="8"/>
        <color theme="1"/>
        <rFont val="Arial"/>
        <family val="2"/>
        <charset val="238"/>
      </rPr>
      <t xml:space="preserve">Załącznik nr 1 </t>
    </r>
    <r>
      <rPr>
        <sz val="8"/>
        <color theme="1"/>
        <rFont val="Arial"/>
        <family val="2"/>
        <charset val="238"/>
      </rPr>
      <t xml:space="preserve">do Przetargu na wydzierżawienie nieruchomości
 gruntowych – przeznaczonych  wyłącznie  na cele rolnicze
 położonych na terenie Nadleśnictwa Góra Śląska.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</si>
</sst>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##0;###0"/>
    <numFmt numFmtId="166" formatCode="#,##0.0000;#,##0.0000"/>
    <numFmt numFmtId="167" formatCode="#,##0.00;#,##0.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2" fontId="2" fillId="0" borderId="2" xfId="0" applyNumberFormat="1" applyFont="1" applyBorder="1" applyAlignment="1">
      <alignment horizontal="center" vertical="center" textRotation="180" wrapText="1"/>
    </xf>
    <xf numFmtId="0" fontId="2" fillId="0" borderId="2" xfId="0" applyFont="1" applyFill="1" applyBorder="1" applyAlignment="1">
      <alignment horizontal="center" vertical="center" textRotation="180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180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180" wrapText="1"/>
    </xf>
    <xf numFmtId="0" fontId="9" fillId="0" borderId="2" xfId="0" applyFont="1" applyFill="1" applyBorder="1" applyAlignment="1">
      <alignment horizontal="center" vertical="center" textRotation="180" wrapText="1"/>
    </xf>
    <xf numFmtId="164" fontId="9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180" wrapText="1"/>
    </xf>
    <xf numFmtId="0" fontId="8" fillId="2" borderId="2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65" fontId="6" fillId="2" borderId="2" xfId="0" quotePrefix="1" applyNumberFormat="1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6" fontId="11" fillId="3" borderId="2" xfId="0" applyNumberFormat="1" applyFont="1" applyFill="1" applyBorder="1" applyAlignment="1">
      <alignment horizontal="center" vertical="center" wrapText="1"/>
    </xf>
    <xf numFmtId="18" fontId="4" fillId="3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17" fontId="8" fillId="0" borderId="2" xfId="0" quotePrefix="1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5" fillId="3" borderId="2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6" fontId="11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/>
    </xf>
    <xf numFmtId="166" fontId="5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2" fontId="9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textRotation="180" wrapText="1"/>
    </xf>
    <xf numFmtId="0" fontId="16" fillId="2" borderId="4" xfId="0" applyFont="1" applyFill="1" applyBorder="1" applyAlignment="1">
      <alignment horizontal="center" vertical="center" textRotation="180" wrapText="1"/>
    </xf>
    <xf numFmtId="0" fontId="16" fillId="2" borderId="5" xfId="0" applyFont="1" applyFill="1" applyBorder="1" applyAlignment="1">
      <alignment horizontal="center" vertical="center" textRotation="180" wrapText="1"/>
    </xf>
    <xf numFmtId="0" fontId="6" fillId="3" borderId="3" xfId="0" applyFont="1" applyFill="1" applyBorder="1" applyAlignment="1">
      <alignment horizontal="center" vertical="center" textRotation="180" wrapText="1"/>
    </xf>
    <xf numFmtId="0" fontId="6" fillId="3" borderId="4" xfId="0" applyFont="1" applyFill="1" applyBorder="1" applyAlignment="1">
      <alignment horizontal="center" vertical="center" textRotation="180" wrapText="1"/>
    </xf>
    <xf numFmtId="0" fontId="6" fillId="3" borderId="5" xfId="0" applyFont="1" applyFill="1" applyBorder="1" applyAlignment="1">
      <alignment horizontal="center" vertical="center" textRotation="180" wrapText="1"/>
    </xf>
    <xf numFmtId="0" fontId="8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7" fontId="13" fillId="3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180" wrapText="1"/>
    </xf>
    <xf numFmtId="0" fontId="8" fillId="3" borderId="2" xfId="0" applyFont="1" applyFill="1" applyBorder="1" applyAlignment="1">
      <alignment horizontal="center" vertical="center" textRotation="180" wrapText="1"/>
    </xf>
    <xf numFmtId="0" fontId="8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6" fillId="2" borderId="2" xfId="0" quotePrefix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quotePrefix="1" applyFont="1" applyFill="1" applyBorder="1" applyAlignment="1">
      <alignment horizontal="center" vertical="center" wrapText="1"/>
    </xf>
    <xf numFmtId="16" fontId="5" fillId="3" borderId="3" xfId="0" quotePrefix="1" applyNumberFormat="1" applyFont="1" applyFill="1" applyBorder="1" applyAlignment="1">
      <alignment horizontal="center" vertical="center" wrapText="1"/>
    </xf>
    <xf numFmtId="16" fontId="5" fillId="3" borderId="4" xfId="0" quotePrefix="1" applyNumberFormat="1" applyFont="1" applyFill="1" applyBorder="1" applyAlignment="1">
      <alignment horizontal="center" vertical="center" wrapText="1"/>
    </xf>
    <xf numFmtId="16" fontId="5" fillId="3" borderId="5" xfId="0" quotePrefix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textRotation="180" wrapText="1"/>
    </xf>
    <xf numFmtId="2" fontId="2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="60" zoomScaleNormal="100" workbookViewId="0">
      <selection activeCell="H46" sqref="H46"/>
    </sheetView>
  </sheetViews>
  <sheetFormatPr defaultRowHeight="15" x14ac:dyDescent="0.25"/>
  <cols>
    <col min="1" max="1" width="9.140625" style="5"/>
    <col min="2" max="2" width="9.85546875" style="5" customWidth="1"/>
    <col min="3" max="3" width="9.140625" style="5"/>
    <col min="4" max="4" width="9.140625" style="5" customWidth="1"/>
    <col min="5" max="5" width="9.5703125" style="5" customWidth="1"/>
    <col min="6" max="6" width="7.140625" style="5" customWidth="1"/>
    <col min="7" max="7" width="9.140625" style="5"/>
    <col min="8" max="8" width="9.85546875" style="5" customWidth="1"/>
    <col min="9" max="9" width="7.28515625" style="5" customWidth="1"/>
    <col min="10" max="10" width="10.42578125" style="5" customWidth="1"/>
    <col min="11" max="11" width="9.140625" style="55"/>
    <col min="12" max="12" width="13.28515625" style="56" customWidth="1"/>
  </cols>
  <sheetData>
    <row r="1" spans="1:12" ht="39.75" customHeight="1" x14ac:dyDescent="0.25">
      <c r="A1" s="112" t="s">
        <v>172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28.5" customHeight="1" x14ac:dyDescent="0.25">
      <c r="A2" s="118" t="s">
        <v>171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83.25" customHeight="1" x14ac:dyDescent="0.25">
      <c r="A3" s="2" t="s">
        <v>19</v>
      </c>
      <c r="B3" s="2" t="s">
        <v>20</v>
      </c>
      <c r="C3" s="2" t="s">
        <v>21</v>
      </c>
      <c r="D3" s="2" t="s">
        <v>22</v>
      </c>
      <c r="E3" s="6" t="s">
        <v>23</v>
      </c>
      <c r="F3" s="6" t="s">
        <v>24</v>
      </c>
      <c r="G3" s="6" t="s">
        <v>25</v>
      </c>
      <c r="H3" s="2" t="s">
        <v>26</v>
      </c>
      <c r="I3" s="6" t="s">
        <v>27</v>
      </c>
      <c r="J3" s="2" t="s">
        <v>0</v>
      </c>
      <c r="K3" s="9" t="s">
        <v>28</v>
      </c>
      <c r="L3" s="1" t="s">
        <v>1</v>
      </c>
    </row>
    <row r="4" spans="1:12" ht="18" customHeight="1" x14ac:dyDescent="0.25">
      <c r="A4" s="111" t="s">
        <v>2</v>
      </c>
      <c r="B4" s="110" t="s">
        <v>3</v>
      </c>
      <c r="C4" s="3" t="s">
        <v>4</v>
      </c>
      <c r="D4" s="110" t="s">
        <v>7</v>
      </c>
      <c r="E4" s="110" t="s">
        <v>3</v>
      </c>
      <c r="F4" s="110" t="s">
        <v>8</v>
      </c>
      <c r="G4" s="3" t="s">
        <v>9</v>
      </c>
      <c r="H4" s="4">
        <v>0.37930000000000003</v>
      </c>
      <c r="I4" s="113" t="s">
        <v>11</v>
      </c>
      <c r="J4" s="110" t="s">
        <v>12</v>
      </c>
      <c r="K4" s="115">
        <f>H4+H5+H6</f>
        <v>2.7176999999999998</v>
      </c>
      <c r="L4" s="114">
        <v>12.88</v>
      </c>
    </row>
    <row r="5" spans="1:12" x14ac:dyDescent="0.25">
      <c r="A5" s="111"/>
      <c r="B5" s="110"/>
      <c r="C5" s="3" t="s">
        <v>5</v>
      </c>
      <c r="D5" s="110"/>
      <c r="E5" s="110"/>
      <c r="F5" s="110"/>
      <c r="G5" s="3" t="s">
        <v>10</v>
      </c>
      <c r="H5" s="4">
        <v>1.48</v>
      </c>
      <c r="I5" s="113"/>
      <c r="J5" s="110"/>
      <c r="K5" s="116"/>
      <c r="L5" s="114"/>
    </row>
    <row r="6" spans="1:12" x14ac:dyDescent="0.25">
      <c r="A6" s="111"/>
      <c r="B6" s="110"/>
      <c r="C6" s="3" t="s">
        <v>6</v>
      </c>
      <c r="D6" s="110"/>
      <c r="E6" s="110"/>
      <c r="F6" s="110"/>
      <c r="G6" s="3" t="s">
        <v>9</v>
      </c>
      <c r="H6" s="4">
        <v>0.85840000000000005</v>
      </c>
      <c r="I6" s="113"/>
      <c r="J6" s="110"/>
      <c r="K6" s="117"/>
      <c r="L6" s="114"/>
    </row>
    <row r="7" spans="1:12" ht="48" customHeight="1" x14ac:dyDescent="0.25">
      <c r="A7" s="11" t="s">
        <v>18</v>
      </c>
      <c r="B7" s="12" t="s">
        <v>13</v>
      </c>
      <c r="C7" s="12" t="s">
        <v>14</v>
      </c>
      <c r="D7" s="12" t="s">
        <v>7</v>
      </c>
      <c r="E7" s="12" t="s">
        <v>15</v>
      </c>
      <c r="F7" s="12">
        <v>405</v>
      </c>
      <c r="G7" s="12" t="s">
        <v>16</v>
      </c>
      <c r="H7" s="13">
        <v>0.3</v>
      </c>
      <c r="I7" s="14" t="s">
        <v>17</v>
      </c>
      <c r="J7" s="15"/>
      <c r="K7" s="51">
        <v>0.3</v>
      </c>
      <c r="L7" s="57">
        <f>H7*6.5</f>
        <v>1.95</v>
      </c>
    </row>
    <row r="8" spans="1:12" ht="49.5" customHeight="1" x14ac:dyDescent="0.25">
      <c r="A8" s="7" t="s">
        <v>29</v>
      </c>
      <c r="B8" s="3" t="s">
        <v>30</v>
      </c>
      <c r="C8" s="3" t="s">
        <v>31</v>
      </c>
      <c r="D8" s="3" t="s">
        <v>38</v>
      </c>
      <c r="E8" s="3" t="s">
        <v>33</v>
      </c>
      <c r="F8" s="3" t="s">
        <v>34</v>
      </c>
      <c r="G8" s="3" t="s">
        <v>35</v>
      </c>
      <c r="H8" s="3">
        <v>0.50109999999999999</v>
      </c>
      <c r="I8" s="8" t="s">
        <v>36</v>
      </c>
      <c r="J8" s="3"/>
      <c r="K8" s="10">
        <v>0.50109999999999999</v>
      </c>
      <c r="L8" s="16">
        <f>K8*5.5</f>
        <v>2.7560500000000001</v>
      </c>
    </row>
    <row r="9" spans="1:12" ht="17.25" customHeight="1" x14ac:dyDescent="0.25">
      <c r="A9" s="88" t="s">
        <v>54</v>
      </c>
      <c r="B9" s="89" t="s">
        <v>30</v>
      </c>
      <c r="C9" s="12" t="s">
        <v>37</v>
      </c>
      <c r="D9" s="107" t="s">
        <v>38</v>
      </c>
      <c r="E9" s="107" t="s">
        <v>33</v>
      </c>
      <c r="F9" s="17">
        <v>12</v>
      </c>
      <c r="G9" s="12" t="s">
        <v>16</v>
      </c>
      <c r="H9" s="18">
        <v>1.4538</v>
      </c>
      <c r="I9" s="62" t="s">
        <v>53</v>
      </c>
      <c r="J9" s="75" t="s">
        <v>55</v>
      </c>
      <c r="K9" s="78">
        <f>SUM(H9:H17)</f>
        <v>35.217999999999996</v>
      </c>
      <c r="L9" s="72">
        <v>198.74</v>
      </c>
    </row>
    <row r="10" spans="1:12" ht="18" customHeight="1" x14ac:dyDescent="0.25">
      <c r="A10" s="88"/>
      <c r="B10" s="89"/>
      <c r="C10" s="12" t="s">
        <v>39</v>
      </c>
      <c r="D10" s="108"/>
      <c r="E10" s="108"/>
      <c r="F10" s="17" t="s">
        <v>40</v>
      </c>
      <c r="G10" s="12" t="s">
        <v>41</v>
      </c>
      <c r="H10" s="18">
        <v>2.7871000000000001</v>
      </c>
      <c r="I10" s="63"/>
      <c r="J10" s="76"/>
      <c r="K10" s="79"/>
      <c r="L10" s="73"/>
    </row>
    <row r="11" spans="1:12" ht="17.25" customHeight="1" x14ac:dyDescent="0.25">
      <c r="A11" s="88"/>
      <c r="B11" s="89"/>
      <c r="C11" s="12" t="s">
        <v>42</v>
      </c>
      <c r="D11" s="108"/>
      <c r="E11" s="108"/>
      <c r="F11" s="17" t="s">
        <v>43</v>
      </c>
      <c r="G11" s="12" t="s">
        <v>41</v>
      </c>
      <c r="H11" s="18">
        <v>5.5964999999999998</v>
      </c>
      <c r="I11" s="63"/>
      <c r="J11" s="76"/>
      <c r="K11" s="79"/>
      <c r="L11" s="73"/>
    </row>
    <row r="12" spans="1:12" ht="16.5" customHeight="1" x14ac:dyDescent="0.25">
      <c r="A12" s="88"/>
      <c r="B12" s="89"/>
      <c r="C12" s="12" t="s">
        <v>44</v>
      </c>
      <c r="D12" s="108"/>
      <c r="E12" s="108"/>
      <c r="F12" s="17">
        <v>12</v>
      </c>
      <c r="G12" s="12" t="s">
        <v>41</v>
      </c>
      <c r="H12" s="18">
        <v>0.15629999999999999</v>
      </c>
      <c r="I12" s="63"/>
      <c r="J12" s="76"/>
      <c r="K12" s="79"/>
      <c r="L12" s="73"/>
    </row>
    <row r="13" spans="1:12" ht="24" customHeight="1" x14ac:dyDescent="0.25">
      <c r="A13" s="88"/>
      <c r="B13" s="89"/>
      <c r="C13" s="12" t="s">
        <v>45</v>
      </c>
      <c r="D13" s="108"/>
      <c r="E13" s="108"/>
      <c r="F13" s="17">
        <v>12</v>
      </c>
      <c r="G13" s="12" t="s">
        <v>41</v>
      </c>
      <c r="H13" s="18">
        <v>9.4298000000000002</v>
      </c>
      <c r="I13" s="63"/>
      <c r="J13" s="76"/>
      <c r="K13" s="79"/>
      <c r="L13" s="73"/>
    </row>
    <row r="14" spans="1:12" ht="24.75" customHeight="1" x14ac:dyDescent="0.25">
      <c r="A14" s="88"/>
      <c r="B14" s="89"/>
      <c r="C14" s="12" t="s">
        <v>46</v>
      </c>
      <c r="D14" s="108"/>
      <c r="E14" s="108"/>
      <c r="F14" s="17" t="s">
        <v>47</v>
      </c>
      <c r="G14" s="12" t="s">
        <v>41</v>
      </c>
      <c r="H14" s="18">
        <v>3.7534999999999998</v>
      </c>
      <c r="I14" s="63"/>
      <c r="J14" s="76"/>
      <c r="K14" s="79"/>
      <c r="L14" s="73"/>
    </row>
    <row r="15" spans="1:12" ht="22.5" customHeight="1" x14ac:dyDescent="0.25">
      <c r="A15" s="88"/>
      <c r="B15" s="89"/>
      <c r="C15" s="12" t="s">
        <v>48</v>
      </c>
      <c r="D15" s="108"/>
      <c r="E15" s="108"/>
      <c r="F15" s="17" t="s">
        <v>47</v>
      </c>
      <c r="G15" s="19" t="s">
        <v>49</v>
      </c>
      <c r="H15" s="20">
        <v>0.92100000000000004</v>
      </c>
      <c r="I15" s="63"/>
      <c r="J15" s="76"/>
      <c r="K15" s="79"/>
      <c r="L15" s="73"/>
    </row>
    <row r="16" spans="1:12" ht="19.5" customHeight="1" x14ac:dyDescent="0.25">
      <c r="A16" s="88"/>
      <c r="B16" s="89"/>
      <c r="C16" s="12" t="s">
        <v>50</v>
      </c>
      <c r="D16" s="108"/>
      <c r="E16" s="108"/>
      <c r="F16" s="17" t="s">
        <v>51</v>
      </c>
      <c r="G16" s="19" t="s">
        <v>49</v>
      </c>
      <c r="H16" s="20">
        <v>2.6709999999999998</v>
      </c>
      <c r="I16" s="63"/>
      <c r="J16" s="76"/>
      <c r="K16" s="79"/>
      <c r="L16" s="73"/>
    </row>
    <row r="17" spans="1:12" ht="19.5" customHeight="1" x14ac:dyDescent="0.25">
      <c r="A17" s="88"/>
      <c r="B17" s="89"/>
      <c r="C17" s="12" t="s">
        <v>52</v>
      </c>
      <c r="D17" s="109"/>
      <c r="E17" s="109"/>
      <c r="F17" s="17" t="s">
        <v>51</v>
      </c>
      <c r="G17" s="19" t="s">
        <v>41</v>
      </c>
      <c r="H17" s="20">
        <v>8.4489999999999998</v>
      </c>
      <c r="I17" s="64"/>
      <c r="J17" s="77"/>
      <c r="K17" s="80"/>
      <c r="L17" s="74"/>
    </row>
    <row r="18" spans="1:12" ht="33" customHeight="1" x14ac:dyDescent="0.25">
      <c r="A18" s="105" t="s">
        <v>62</v>
      </c>
      <c r="B18" s="106" t="s">
        <v>30</v>
      </c>
      <c r="C18" s="24" t="s">
        <v>56</v>
      </c>
      <c r="D18" s="99" t="s">
        <v>38</v>
      </c>
      <c r="E18" s="102" t="s">
        <v>57</v>
      </c>
      <c r="F18" s="94" t="s">
        <v>58</v>
      </c>
      <c r="G18" s="25" t="s">
        <v>49</v>
      </c>
      <c r="H18" s="26">
        <v>6.7999999999999996E-3</v>
      </c>
      <c r="I18" s="65" t="s">
        <v>36</v>
      </c>
      <c r="J18" s="82"/>
      <c r="K18" s="81">
        <f>H18+H19+H20</f>
        <v>2.5746000000000002</v>
      </c>
      <c r="L18" s="83">
        <v>14.61</v>
      </c>
    </row>
    <row r="19" spans="1:12" ht="33" customHeight="1" x14ac:dyDescent="0.25">
      <c r="A19" s="105"/>
      <c r="B19" s="106"/>
      <c r="C19" s="27" t="s">
        <v>59</v>
      </c>
      <c r="D19" s="100"/>
      <c r="E19" s="103"/>
      <c r="F19" s="95"/>
      <c r="G19" s="25" t="s">
        <v>60</v>
      </c>
      <c r="H19" s="26">
        <v>0.4461</v>
      </c>
      <c r="I19" s="66"/>
      <c r="J19" s="82"/>
      <c r="K19" s="81"/>
      <c r="L19" s="83"/>
    </row>
    <row r="20" spans="1:12" ht="30" customHeight="1" x14ac:dyDescent="0.25">
      <c r="A20" s="105"/>
      <c r="B20" s="106"/>
      <c r="C20" s="24" t="s">
        <v>61</v>
      </c>
      <c r="D20" s="101"/>
      <c r="E20" s="104"/>
      <c r="F20" s="96"/>
      <c r="G20" s="25" t="s">
        <v>41</v>
      </c>
      <c r="H20" s="26">
        <v>2.1217000000000001</v>
      </c>
      <c r="I20" s="67"/>
      <c r="J20" s="82"/>
      <c r="K20" s="81"/>
      <c r="L20" s="83"/>
    </row>
    <row r="21" spans="1:12" ht="23.25" customHeight="1" x14ac:dyDescent="0.25">
      <c r="A21" s="98" t="s">
        <v>63</v>
      </c>
      <c r="B21" s="68" t="s">
        <v>30</v>
      </c>
      <c r="C21" s="15" t="s">
        <v>64</v>
      </c>
      <c r="D21" s="68" t="s">
        <v>38</v>
      </c>
      <c r="E21" s="68" t="s">
        <v>57</v>
      </c>
      <c r="F21" s="68">
        <v>22</v>
      </c>
      <c r="G21" s="15" t="s">
        <v>60</v>
      </c>
      <c r="H21" s="15">
        <v>0.14649999999999999</v>
      </c>
      <c r="I21" s="97" t="s">
        <v>36</v>
      </c>
      <c r="J21" s="68"/>
      <c r="K21" s="69">
        <f>H21+H22</f>
        <v>0.22649999999999998</v>
      </c>
      <c r="L21" s="70">
        <v>1.3122499999999999</v>
      </c>
    </row>
    <row r="22" spans="1:12" ht="21.75" customHeight="1" x14ac:dyDescent="0.25">
      <c r="A22" s="98"/>
      <c r="B22" s="68"/>
      <c r="C22" s="15" t="s">
        <v>65</v>
      </c>
      <c r="D22" s="68"/>
      <c r="E22" s="68"/>
      <c r="F22" s="68"/>
      <c r="G22" s="15" t="s">
        <v>9</v>
      </c>
      <c r="H22" s="13">
        <v>0.08</v>
      </c>
      <c r="I22" s="97"/>
      <c r="J22" s="68"/>
      <c r="K22" s="69"/>
      <c r="L22" s="70"/>
    </row>
    <row r="23" spans="1:12" ht="45" x14ac:dyDescent="0.25">
      <c r="A23" s="28" t="s">
        <v>66</v>
      </c>
      <c r="B23" s="3" t="s">
        <v>30</v>
      </c>
      <c r="C23" s="3" t="s">
        <v>67</v>
      </c>
      <c r="D23" s="3" t="s">
        <v>38</v>
      </c>
      <c r="E23" s="3" t="s">
        <v>57</v>
      </c>
      <c r="F23" s="3">
        <v>477</v>
      </c>
      <c r="G23" s="3" t="s">
        <v>49</v>
      </c>
      <c r="H23" s="3">
        <v>0.22120000000000001</v>
      </c>
      <c r="I23" s="23" t="s">
        <v>36</v>
      </c>
      <c r="J23" s="3"/>
      <c r="K23" s="10">
        <v>0.22120000000000001</v>
      </c>
      <c r="L23" s="30">
        <f>K23*6.5</f>
        <v>1.4378</v>
      </c>
    </row>
    <row r="24" spans="1:12" ht="46.5" customHeight="1" x14ac:dyDescent="0.25">
      <c r="A24" s="29" t="s">
        <v>68</v>
      </c>
      <c r="B24" s="15" t="s">
        <v>30</v>
      </c>
      <c r="C24" s="15" t="s">
        <v>69</v>
      </c>
      <c r="D24" s="15" t="s">
        <v>38</v>
      </c>
      <c r="E24" s="15" t="s">
        <v>70</v>
      </c>
      <c r="F24" s="15">
        <v>618</v>
      </c>
      <c r="G24" s="15" t="s">
        <v>35</v>
      </c>
      <c r="H24" s="13">
        <v>1.0900000000000001</v>
      </c>
      <c r="I24" s="14" t="s">
        <v>71</v>
      </c>
      <c r="J24" s="15" t="s">
        <v>72</v>
      </c>
      <c r="K24" s="51">
        <v>1.0900000000000001</v>
      </c>
      <c r="L24" s="54">
        <f>K24*5.5</f>
        <v>5.9950000000000001</v>
      </c>
    </row>
    <row r="25" spans="1:12" ht="46.5" customHeight="1" x14ac:dyDescent="0.25">
      <c r="A25" s="28" t="s">
        <v>73</v>
      </c>
      <c r="B25" s="3" t="s">
        <v>30</v>
      </c>
      <c r="C25" s="3" t="s">
        <v>74</v>
      </c>
      <c r="D25" s="3" t="s">
        <v>38</v>
      </c>
      <c r="E25" s="3" t="s">
        <v>75</v>
      </c>
      <c r="F25" s="3">
        <v>245</v>
      </c>
      <c r="G25" s="3" t="s">
        <v>16</v>
      </c>
      <c r="H25" s="4">
        <v>0.16</v>
      </c>
      <c r="I25" s="23" t="s">
        <v>76</v>
      </c>
      <c r="J25" s="3" t="s">
        <v>55</v>
      </c>
      <c r="K25" s="10">
        <v>0.16</v>
      </c>
      <c r="L25" s="30">
        <f>K25*6.5</f>
        <v>1.04</v>
      </c>
    </row>
    <row r="26" spans="1:12" ht="50.25" customHeight="1" x14ac:dyDescent="0.25">
      <c r="A26" s="29" t="s">
        <v>77</v>
      </c>
      <c r="B26" s="15" t="s">
        <v>30</v>
      </c>
      <c r="C26" s="15" t="s">
        <v>78</v>
      </c>
      <c r="D26" s="15" t="s">
        <v>38</v>
      </c>
      <c r="E26" s="15" t="s">
        <v>79</v>
      </c>
      <c r="F26" s="15">
        <v>283</v>
      </c>
      <c r="G26" s="15" t="s">
        <v>80</v>
      </c>
      <c r="H26" s="13">
        <v>0.6</v>
      </c>
      <c r="I26" s="14" t="s">
        <v>36</v>
      </c>
      <c r="J26" s="15" t="s">
        <v>55</v>
      </c>
      <c r="K26" s="51">
        <v>0.6</v>
      </c>
      <c r="L26" s="54">
        <f>K26*6.5</f>
        <v>3.9</v>
      </c>
    </row>
    <row r="27" spans="1:12" ht="30" x14ac:dyDescent="0.25">
      <c r="A27" s="28" t="s">
        <v>81</v>
      </c>
      <c r="B27" s="3" t="s">
        <v>30</v>
      </c>
      <c r="C27" s="3" t="s">
        <v>82</v>
      </c>
      <c r="D27" s="3" t="s">
        <v>83</v>
      </c>
      <c r="E27" s="3" t="s">
        <v>84</v>
      </c>
      <c r="F27" s="31" t="s">
        <v>85</v>
      </c>
      <c r="G27" s="3" t="s">
        <v>35</v>
      </c>
      <c r="H27" s="4">
        <v>0.53</v>
      </c>
      <c r="I27" s="23" t="s">
        <v>86</v>
      </c>
      <c r="J27" s="3" t="s">
        <v>55</v>
      </c>
      <c r="K27" s="10">
        <v>0.53</v>
      </c>
      <c r="L27" s="30">
        <f>K27*5.5</f>
        <v>2.915</v>
      </c>
    </row>
    <row r="28" spans="1:12" ht="47.25" customHeight="1" x14ac:dyDescent="0.25">
      <c r="A28" s="35" t="s">
        <v>90</v>
      </c>
      <c r="B28" s="36" t="s">
        <v>15</v>
      </c>
      <c r="C28" s="36" t="s">
        <v>87</v>
      </c>
      <c r="D28" s="36" t="s">
        <v>7</v>
      </c>
      <c r="E28" s="12" t="s">
        <v>15</v>
      </c>
      <c r="F28" s="37" t="s">
        <v>88</v>
      </c>
      <c r="G28" s="12" t="s">
        <v>89</v>
      </c>
      <c r="H28" s="15">
        <v>0.70909999999999995</v>
      </c>
      <c r="I28" s="14" t="s">
        <v>11</v>
      </c>
      <c r="J28" s="15"/>
      <c r="K28" s="51">
        <v>0.70909999999999995</v>
      </c>
      <c r="L28" s="54">
        <f>K28*7.5</f>
        <v>5.3182499999999999</v>
      </c>
    </row>
    <row r="29" spans="1:12" ht="45" x14ac:dyDescent="0.25">
      <c r="A29" s="28" t="s">
        <v>91</v>
      </c>
      <c r="B29" s="3" t="s">
        <v>15</v>
      </c>
      <c r="C29" s="3" t="s">
        <v>92</v>
      </c>
      <c r="D29" s="3" t="s">
        <v>7</v>
      </c>
      <c r="E29" s="3" t="s">
        <v>7</v>
      </c>
      <c r="F29" s="31" t="s">
        <v>97</v>
      </c>
      <c r="G29" s="3" t="s">
        <v>35</v>
      </c>
      <c r="H29" s="4">
        <v>1.74</v>
      </c>
      <c r="I29" s="23" t="s">
        <v>11</v>
      </c>
      <c r="J29" s="3" t="s">
        <v>55</v>
      </c>
      <c r="K29" s="10">
        <v>1.74</v>
      </c>
      <c r="L29" s="30">
        <f>K29*5.5</f>
        <v>9.57</v>
      </c>
    </row>
    <row r="30" spans="1:12" ht="45" x14ac:dyDescent="0.25">
      <c r="A30" s="29" t="s">
        <v>93</v>
      </c>
      <c r="B30" s="15" t="s">
        <v>94</v>
      </c>
      <c r="C30" s="15" t="s">
        <v>95</v>
      </c>
      <c r="D30" s="15" t="s">
        <v>38</v>
      </c>
      <c r="E30" s="15" t="s">
        <v>96</v>
      </c>
      <c r="F30" s="38" t="s">
        <v>98</v>
      </c>
      <c r="G30" s="15" t="s">
        <v>35</v>
      </c>
      <c r="H30" s="13">
        <v>12.62</v>
      </c>
      <c r="I30" s="14" t="s">
        <v>36</v>
      </c>
      <c r="J30" s="15" t="s">
        <v>55</v>
      </c>
      <c r="K30" s="51">
        <v>12.62</v>
      </c>
      <c r="L30" s="54">
        <f>K30*5.5</f>
        <v>69.41</v>
      </c>
    </row>
    <row r="31" spans="1:12" ht="25.5" customHeight="1" x14ac:dyDescent="0.25">
      <c r="A31" s="92" t="s">
        <v>99</v>
      </c>
      <c r="B31" s="86" t="s">
        <v>94</v>
      </c>
      <c r="C31" s="39" t="s">
        <v>100</v>
      </c>
      <c r="D31" s="86" t="s">
        <v>38</v>
      </c>
      <c r="E31" s="86" t="s">
        <v>96</v>
      </c>
      <c r="F31" s="93" t="s">
        <v>102</v>
      </c>
      <c r="G31" s="39" t="s">
        <v>35</v>
      </c>
      <c r="H31" s="40">
        <v>3.07</v>
      </c>
      <c r="I31" s="85" t="s">
        <v>104</v>
      </c>
      <c r="J31" s="86"/>
      <c r="K31" s="87">
        <f>H31+H32</f>
        <v>4.6099999999999994</v>
      </c>
      <c r="L31" s="71">
        <v>23.82</v>
      </c>
    </row>
    <row r="32" spans="1:12" ht="22.5" customHeight="1" x14ac:dyDescent="0.25">
      <c r="A32" s="92"/>
      <c r="B32" s="86"/>
      <c r="C32" s="39" t="s">
        <v>101</v>
      </c>
      <c r="D32" s="86"/>
      <c r="E32" s="86"/>
      <c r="F32" s="86"/>
      <c r="G32" s="39" t="s">
        <v>103</v>
      </c>
      <c r="H32" s="40">
        <v>1.54</v>
      </c>
      <c r="I32" s="85"/>
      <c r="J32" s="86"/>
      <c r="K32" s="87"/>
      <c r="L32" s="71"/>
    </row>
    <row r="33" spans="1:12" ht="18" customHeight="1" x14ac:dyDescent="0.25">
      <c r="A33" s="88" t="s">
        <v>117</v>
      </c>
      <c r="B33" s="89" t="s">
        <v>94</v>
      </c>
      <c r="C33" s="41" t="s">
        <v>105</v>
      </c>
      <c r="D33" s="90" t="s">
        <v>38</v>
      </c>
      <c r="E33" s="90" t="s">
        <v>106</v>
      </c>
      <c r="F33" s="91" t="s">
        <v>107</v>
      </c>
      <c r="G33" s="41" t="s">
        <v>41</v>
      </c>
      <c r="H33" s="42">
        <v>28.065899999999999</v>
      </c>
      <c r="I33" s="84" t="s">
        <v>36</v>
      </c>
      <c r="J33" s="68"/>
      <c r="K33" s="69">
        <f>SUM(H33:H41)</f>
        <v>35.252900000000011</v>
      </c>
      <c r="L33" s="70">
        <v>191.31</v>
      </c>
    </row>
    <row r="34" spans="1:12" x14ac:dyDescent="0.25">
      <c r="A34" s="88"/>
      <c r="B34" s="89"/>
      <c r="C34" s="41" t="s">
        <v>108</v>
      </c>
      <c r="D34" s="90"/>
      <c r="E34" s="90"/>
      <c r="F34" s="91"/>
      <c r="G34" s="41" t="s">
        <v>9</v>
      </c>
      <c r="H34" s="42">
        <v>1.8969</v>
      </c>
      <c r="I34" s="84"/>
      <c r="J34" s="68"/>
      <c r="K34" s="69"/>
      <c r="L34" s="70"/>
    </row>
    <row r="35" spans="1:12" x14ac:dyDescent="0.25">
      <c r="A35" s="88"/>
      <c r="B35" s="89"/>
      <c r="C35" s="41" t="s">
        <v>109</v>
      </c>
      <c r="D35" s="90"/>
      <c r="E35" s="90"/>
      <c r="F35" s="91"/>
      <c r="G35" s="41" t="s">
        <v>9</v>
      </c>
      <c r="H35" s="42">
        <v>0.60770000000000002</v>
      </c>
      <c r="I35" s="84"/>
      <c r="J35" s="68"/>
      <c r="K35" s="69"/>
      <c r="L35" s="70"/>
    </row>
    <row r="36" spans="1:12" x14ac:dyDescent="0.25">
      <c r="A36" s="88"/>
      <c r="B36" s="89"/>
      <c r="C36" s="41" t="s">
        <v>110</v>
      </c>
      <c r="D36" s="90"/>
      <c r="E36" s="90"/>
      <c r="F36" s="91"/>
      <c r="G36" s="41" t="s">
        <v>9</v>
      </c>
      <c r="H36" s="42">
        <v>0.38190000000000002</v>
      </c>
      <c r="I36" s="84"/>
      <c r="J36" s="68"/>
      <c r="K36" s="69"/>
      <c r="L36" s="70"/>
    </row>
    <row r="37" spans="1:12" x14ac:dyDescent="0.25">
      <c r="A37" s="88"/>
      <c r="B37" s="89"/>
      <c r="C37" s="41" t="s">
        <v>111</v>
      </c>
      <c r="D37" s="90"/>
      <c r="E37" s="90"/>
      <c r="F37" s="91"/>
      <c r="G37" s="41" t="s">
        <v>112</v>
      </c>
      <c r="H37" s="42">
        <v>8.3599999999999994E-2</v>
      </c>
      <c r="I37" s="84"/>
      <c r="J37" s="68"/>
      <c r="K37" s="69"/>
      <c r="L37" s="70"/>
    </row>
    <row r="38" spans="1:12" x14ac:dyDescent="0.25">
      <c r="A38" s="88"/>
      <c r="B38" s="89"/>
      <c r="C38" s="41" t="s">
        <v>113</v>
      </c>
      <c r="D38" s="90"/>
      <c r="E38" s="90"/>
      <c r="F38" s="91"/>
      <c r="G38" s="41" t="s">
        <v>9</v>
      </c>
      <c r="H38" s="42">
        <v>0.30270000000000002</v>
      </c>
      <c r="I38" s="84"/>
      <c r="J38" s="68"/>
      <c r="K38" s="69"/>
      <c r="L38" s="70"/>
    </row>
    <row r="39" spans="1:12" x14ac:dyDescent="0.25">
      <c r="A39" s="88"/>
      <c r="B39" s="89"/>
      <c r="C39" s="41" t="s">
        <v>114</v>
      </c>
      <c r="D39" s="90"/>
      <c r="E39" s="90"/>
      <c r="F39" s="91"/>
      <c r="G39" s="43" t="s">
        <v>60</v>
      </c>
      <c r="H39" s="43">
        <v>2.2608000000000001</v>
      </c>
      <c r="I39" s="84"/>
      <c r="J39" s="68"/>
      <c r="K39" s="69"/>
      <c r="L39" s="70"/>
    </row>
    <row r="40" spans="1:12" x14ac:dyDescent="0.25">
      <c r="A40" s="88"/>
      <c r="B40" s="89"/>
      <c r="C40" s="41" t="s">
        <v>115</v>
      </c>
      <c r="D40" s="90"/>
      <c r="E40" s="90"/>
      <c r="F40" s="91"/>
      <c r="G40" s="43" t="s">
        <v>9</v>
      </c>
      <c r="H40" s="43">
        <v>1.2139</v>
      </c>
      <c r="I40" s="84"/>
      <c r="J40" s="68"/>
      <c r="K40" s="69"/>
      <c r="L40" s="70"/>
    </row>
    <row r="41" spans="1:12" x14ac:dyDescent="0.25">
      <c r="A41" s="88"/>
      <c r="B41" s="89"/>
      <c r="C41" s="41" t="s">
        <v>116</v>
      </c>
      <c r="D41" s="90"/>
      <c r="E41" s="90"/>
      <c r="F41" s="91"/>
      <c r="G41" s="43" t="s">
        <v>9</v>
      </c>
      <c r="H41" s="43">
        <v>0.4395</v>
      </c>
      <c r="I41" s="84"/>
      <c r="J41" s="68"/>
      <c r="K41" s="69"/>
      <c r="L41" s="70"/>
    </row>
    <row r="42" spans="1:12" ht="45.75" customHeight="1" x14ac:dyDescent="0.25">
      <c r="A42" s="28" t="s">
        <v>118</v>
      </c>
      <c r="B42" s="3" t="s">
        <v>94</v>
      </c>
      <c r="C42" s="3" t="s">
        <v>119</v>
      </c>
      <c r="D42" s="3" t="s">
        <v>38</v>
      </c>
      <c r="E42" s="3" t="s">
        <v>120</v>
      </c>
      <c r="F42" s="31" t="s">
        <v>121</v>
      </c>
      <c r="G42" s="3" t="s">
        <v>122</v>
      </c>
      <c r="H42" s="4">
        <v>0.44</v>
      </c>
      <c r="I42" s="23" t="s">
        <v>36</v>
      </c>
      <c r="J42" s="3" t="s">
        <v>55</v>
      </c>
      <c r="K42" s="10">
        <v>0.44</v>
      </c>
      <c r="L42" s="30">
        <f>K42*4.5</f>
        <v>1.98</v>
      </c>
    </row>
    <row r="43" spans="1:12" ht="45" x14ac:dyDescent="0.25">
      <c r="A43" s="35" t="s">
        <v>126</v>
      </c>
      <c r="B43" s="36" t="s">
        <v>94</v>
      </c>
      <c r="C43" s="36" t="s">
        <v>123</v>
      </c>
      <c r="D43" s="36" t="s">
        <v>38</v>
      </c>
      <c r="E43" s="12" t="s">
        <v>120</v>
      </c>
      <c r="F43" s="37" t="s">
        <v>121</v>
      </c>
      <c r="G43" s="12" t="s">
        <v>41</v>
      </c>
      <c r="H43" s="13">
        <v>0.71</v>
      </c>
      <c r="I43" s="14" t="s">
        <v>36</v>
      </c>
      <c r="J43" s="15"/>
      <c r="K43" s="51">
        <v>0.71</v>
      </c>
      <c r="L43" s="54">
        <f>K43*5.5</f>
        <v>3.9049999999999998</v>
      </c>
    </row>
    <row r="44" spans="1:12" ht="45" x14ac:dyDescent="0.25">
      <c r="A44" s="32" t="s">
        <v>127</v>
      </c>
      <c r="B44" s="24" t="s">
        <v>94</v>
      </c>
      <c r="C44" s="21" t="s">
        <v>124</v>
      </c>
      <c r="D44" s="21" t="s">
        <v>38</v>
      </c>
      <c r="E44" s="22" t="s">
        <v>120</v>
      </c>
      <c r="F44" s="33" t="s">
        <v>125</v>
      </c>
      <c r="G44" s="22" t="s">
        <v>41</v>
      </c>
      <c r="H44" s="44">
        <v>7.1</v>
      </c>
      <c r="I44" s="23" t="s">
        <v>36</v>
      </c>
      <c r="J44" s="39"/>
      <c r="K44" s="52">
        <v>7.1</v>
      </c>
      <c r="L44" s="53">
        <f>K44*5.5</f>
        <v>39.049999999999997</v>
      </c>
    </row>
    <row r="45" spans="1:12" ht="45" x14ac:dyDescent="0.25">
      <c r="A45" s="45" t="s">
        <v>128</v>
      </c>
      <c r="B45" s="36" t="s">
        <v>94</v>
      </c>
      <c r="C45" s="46" t="s">
        <v>129</v>
      </c>
      <c r="D45" s="46" t="s">
        <v>130</v>
      </c>
      <c r="E45" s="41" t="s">
        <v>32</v>
      </c>
      <c r="F45" s="47" t="s">
        <v>131</v>
      </c>
      <c r="G45" s="41" t="s">
        <v>80</v>
      </c>
      <c r="H45" s="48">
        <v>1.069</v>
      </c>
      <c r="I45" s="14" t="s">
        <v>36</v>
      </c>
      <c r="J45" s="15" t="s">
        <v>132</v>
      </c>
      <c r="K45" s="51">
        <v>1.069</v>
      </c>
      <c r="L45" s="54">
        <v>3.05</v>
      </c>
    </row>
    <row r="46" spans="1:12" ht="67.5" customHeight="1" x14ac:dyDescent="0.25">
      <c r="A46" s="34" t="s">
        <v>133</v>
      </c>
      <c r="B46" s="24" t="s">
        <v>162</v>
      </c>
      <c r="C46" s="21" t="s">
        <v>167</v>
      </c>
      <c r="D46" s="21" t="s">
        <v>141</v>
      </c>
      <c r="E46" s="22" t="s">
        <v>164</v>
      </c>
      <c r="F46" s="33">
        <v>400</v>
      </c>
      <c r="G46" s="22" t="s">
        <v>35</v>
      </c>
      <c r="H46" s="44">
        <v>1.1000000000000001</v>
      </c>
      <c r="I46" s="23" t="s">
        <v>165</v>
      </c>
      <c r="J46" s="49" t="s">
        <v>168</v>
      </c>
      <c r="K46" s="52">
        <v>1.1000000000000001</v>
      </c>
      <c r="L46" s="53">
        <f>K46*5.5</f>
        <v>6.0500000000000007</v>
      </c>
    </row>
    <row r="47" spans="1:12" ht="45" x14ac:dyDescent="0.25">
      <c r="A47" s="45" t="s">
        <v>134</v>
      </c>
      <c r="B47" s="36" t="s">
        <v>94</v>
      </c>
      <c r="C47" s="46" t="s">
        <v>135</v>
      </c>
      <c r="D47" s="46" t="s">
        <v>130</v>
      </c>
      <c r="E47" s="41" t="s">
        <v>32</v>
      </c>
      <c r="F47" s="47" t="s">
        <v>136</v>
      </c>
      <c r="G47" s="41" t="s">
        <v>112</v>
      </c>
      <c r="H47" s="48">
        <v>2.13</v>
      </c>
      <c r="I47" s="14" t="s">
        <v>36</v>
      </c>
      <c r="J47" s="15" t="s">
        <v>137</v>
      </c>
      <c r="K47" s="51">
        <f>H47</f>
        <v>2.13</v>
      </c>
      <c r="L47" s="54">
        <v>11.17</v>
      </c>
    </row>
    <row r="48" spans="1:12" ht="47.25" customHeight="1" x14ac:dyDescent="0.25">
      <c r="A48" s="34" t="s">
        <v>138</v>
      </c>
      <c r="B48" s="24" t="s">
        <v>139</v>
      </c>
      <c r="C48" s="21" t="s">
        <v>140</v>
      </c>
      <c r="D48" s="21" t="s">
        <v>141</v>
      </c>
      <c r="E48" s="22" t="s">
        <v>142</v>
      </c>
      <c r="F48" s="33" t="s">
        <v>143</v>
      </c>
      <c r="G48" s="22" t="s">
        <v>112</v>
      </c>
      <c r="H48" s="44">
        <v>0.48</v>
      </c>
      <c r="I48" s="23" t="s">
        <v>144</v>
      </c>
      <c r="J48" s="39" t="s">
        <v>55</v>
      </c>
      <c r="K48" s="52">
        <v>0.48</v>
      </c>
      <c r="L48" s="53">
        <f>K48*5.5</f>
        <v>2.6399999999999997</v>
      </c>
    </row>
    <row r="49" spans="1:12" ht="50.25" customHeight="1" x14ac:dyDescent="0.25">
      <c r="A49" s="35" t="s">
        <v>147</v>
      </c>
      <c r="B49" s="36" t="s">
        <v>139</v>
      </c>
      <c r="C49" s="46" t="s">
        <v>145</v>
      </c>
      <c r="D49" s="46" t="s">
        <v>141</v>
      </c>
      <c r="E49" s="41" t="s">
        <v>142</v>
      </c>
      <c r="F49" s="47" t="s">
        <v>146</v>
      </c>
      <c r="G49" s="41" t="s">
        <v>112</v>
      </c>
      <c r="H49" s="48">
        <v>1.35</v>
      </c>
      <c r="I49" s="14" t="s">
        <v>144</v>
      </c>
      <c r="J49" s="15" t="s">
        <v>55</v>
      </c>
      <c r="K49" s="51">
        <f>H49</f>
        <v>1.35</v>
      </c>
      <c r="L49" s="54">
        <f>K49*5.5</f>
        <v>7.4250000000000007</v>
      </c>
    </row>
    <row r="50" spans="1:12" ht="46.5" customHeight="1" x14ac:dyDescent="0.25">
      <c r="A50" s="34" t="s">
        <v>148</v>
      </c>
      <c r="B50" s="24" t="s">
        <v>149</v>
      </c>
      <c r="C50" s="21" t="s">
        <v>150</v>
      </c>
      <c r="D50" s="21" t="s">
        <v>149</v>
      </c>
      <c r="E50" s="22" t="s">
        <v>151</v>
      </c>
      <c r="F50" s="33">
        <v>555</v>
      </c>
      <c r="G50" s="22" t="s">
        <v>103</v>
      </c>
      <c r="H50" s="44">
        <v>1.2572000000000001</v>
      </c>
      <c r="I50" s="23" t="s">
        <v>152</v>
      </c>
      <c r="J50" s="39" t="s">
        <v>153</v>
      </c>
      <c r="K50" s="52">
        <v>1.2572000000000001</v>
      </c>
      <c r="L50" s="53">
        <v>4.3099999999999996</v>
      </c>
    </row>
    <row r="51" spans="1:12" ht="45" customHeight="1" x14ac:dyDescent="0.25">
      <c r="A51" s="35" t="s">
        <v>154</v>
      </c>
      <c r="B51" s="36" t="s">
        <v>149</v>
      </c>
      <c r="C51" s="46" t="s">
        <v>155</v>
      </c>
      <c r="D51" s="46" t="s">
        <v>149</v>
      </c>
      <c r="E51" s="41" t="s">
        <v>151</v>
      </c>
      <c r="F51" s="47">
        <v>504</v>
      </c>
      <c r="G51" s="41" t="s">
        <v>89</v>
      </c>
      <c r="H51" s="48">
        <v>0.33</v>
      </c>
      <c r="I51" s="14" t="s">
        <v>152</v>
      </c>
      <c r="J51" s="15" t="s">
        <v>55</v>
      </c>
      <c r="K51" s="51">
        <f>H51</f>
        <v>0.33</v>
      </c>
      <c r="L51" s="54">
        <f>K51*7.5</f>
        <v>2.4750000000000001</v>
      </c>
    </row>
    <row r="52" spans="1:12" ht="49.5" customHeight="1" x14ac:dyDescent="0.25">
      <c r="A52" s="34" t="s">
        <v>156</v>
      </c>
      <c r="B52" s="24" t="s">
        <v>157</v>
      </c>
      <c r="C52" s="21" t="s">
        <v>158</v>
      </c>
      <c r="D52" s="21" t="s">
        <v>141</v>
      </c>
      <c r="E52" s="22" t="s">
        <v>159</v>
      </c>
      <c r="F52" s="33">
        <v>299</v>
      </c>
      <c r="G52" s="22" t="s">
        <v>16</v>
      </c>
      <c r="H52" s="44">
        <v>4.28</v>
      </c>
      <c r="I52" s="23" t="s">
        <v>160</v>
      </c>
      <c r="J52" s="49"/>
      <c r="K52" s="52">
        <f>H52</f>
        <v>4.28</v>
      </c>
      <c r="L52" s="53">
        <f>K52*6.5</f>
        <v>27.82</v>
      </c>
    </row>
    <row r="53" spans="1:12" ht="59.25" x14ac:dyDescent="0.25">
      <c r="A53" s="35" t="s">
        <v>161</v>
      </c>
      <c r="B53" s="36" t="s">
        <v>162</v>
      </c>
      <c r="C53" s="46" t="s">
        <v>163</v>
      </c>
      <c r="D53" s="46" t="s">
        <v>141</v>
      </c>
      <c r="E53" s="41" t="s">
        <v>164</v>
      </c>
      <c r="F53" s="47">
        <v>397</v>
      </c>
      <c r="G53" s="41" t="s">
        <v>103</v>
      </c>
      <c r="H53" s="48">
        <v>4.5599999999999996</v>
      </c>
      <c r="I53" s="14" t="s">
        <v>165</v>
      </c>
      <c r="J53" s="50" t="s">
        <v>166</v>
      </c>
      <c r="K53" s="51">
        <v>4.5599999999999996</v>
      </c>
      <c r="L53" s="54">
        <f>K53*4.5</f>
        <v>20.52</v>
      </c>
    </row>
    <row r="54" spans="1:12" ht="63" customHeight="1" x14ac:dyDescent="0.25">
      <c r="A54" s="58" t="s">
        <v>169</v>
      </c>
      <c r="B54" s="59" t="s">
        <v>162</v>
      </c>
      <c r="C54" s="21" t="s">
        <v>167</v>
      </c>
      <c r="D54" s="21" t="s">
        <v>141</v>
      </c>
      <c r="E54" s="22" t="s">
        <v>164</v>
      </c>
      <c r="F54" s="33">
        <v>400</v>
      </c>
      <c r="G54" s="22" t="s">
        <v>35</v>
      </c>
      <c r="H54" s="44">
        <v>5.09</v>
      </c>
      <c r="I54" s="23" t="s">
        <v>165</v>
      </c>
      <c r="J54" s="49" t="s">
        <v>170</v>
      </c>
      <c r="K54" s="60">
        <v>5.09</v>
      </c>
      <c r="L54" s="61">
        <f>(K54-0.5)*5.5</f>
        <v>25.244999999999997</v>
      </c>
    </row>
    <row r="55" spans="1:12" ht="58.5" customHeight="1" x14ac:dyDescent="0.25"/>
  </sheetData>
  <mergeCells count="55">
    <mergeCell ref="A1:L1"/>
    <mergeCell ref="F4:F6"/>
    <mergeCell ref="I4:I6"/>
    <mergeCell ref="J4:J6"/>
    <mergeCell ref="L4:L6"/>
    <mergeCell ref="K4:K6"/>
    <mergeCell ref="A2:L2"/>
    <mergeCell ref="D9:D17"/>
    <mergeCell ref="E9:E17"/>
    <mergeCell ref="B4:B6"/>
    <mergeCell ref="A4:A6"/>
    <mergeCell ref="D4:D6"/>
    <mergeCell ref="E4:E6"/>
    <mergeCell ref="A9:A17"/>
    <mergeCell ref="B9:B17"/>
    <mergeCell ref="A21:A22"/>
    <mergeCell ref="B21:B22"/>
    <mergeCell ref="D21:D22"/>
    <mergeCell ref="D18:D20"/>
    <mergeCell ref="E18:E20"/>
    <mergeCell ref="A18:A20"/>
    <mergeCell ref="B18:B20"/>
    <mergeCell ref="E21:E22"/>
    <mergeCell ref="F18:F20"/>
    <mergeCell ref="F21:F22"/>
    <mergeCell ref="I21:I22"/>
    <mergeCell ref="J21:J22"/>
    <mergeCell ref="K21:K22"/>
    <mergeCell ref="K31:K32"/>
    <mergeCell ref="A33:A41"/>
    <mergeCell ref="B33:B41"/>
    <mergeCell ref="D33:D41"/>
    <mergeCell ref="E33:E41"/>
    <mergeCell ref="F33:F41"/>
    <mergeCell ref="A31:A32"/>
    <mergeCell ref="B31:B32"/>
    <mergeCell ref="D31:D32"/>
    <mergeCell ref="E31:E32"/>
    <mergeCell ref="F31:F32"/>
    <mergeCell ref="I9:I17"/>
    <mergeCell ref="I18:I20"/>
    <mergeCell ref="J33:J41"/>
    <mergeCell ref="K33:K41"/>
    <mergeCell ref="L33:L41"/>
    <mergeCell ref="L31:L32"/>
    <mergeCell ref="L9:L17"/>
    <mergeCell ref="J9:J17"/>
    <mergeCell ref="K9:K17"/>
    <mergeCell ref="K18:K20"/>
    <mergeCell ref="J18:J20"/>
    <mergeCell ref="L18:L20"/>
    <mergeCell ref="I33:I41"/>
    <mergeCell ref="L21:L22"/>
    <mergeCell ref="I31:I32"/>
    <mergeCell ref="J31:J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Ryszewska Sonia</dc:creator>
  <cp:lastModifiedBy>Ryszewska Sonia</cp:lastModifiedBy>
  <cp:lastPrinted>2016-12-13T07:17:59Z</cp:lastPrinted>
  <dcterms:created xsi:type="dcterms:W3CDTF">2016-12-09T06:23:05Z</dcterms:created>
  <dcterms:modified xsi:type="dcterms:W3CDTF">2016-12-13T10:14:11Z</dcterms:modified>
</cp:coreProperties>
</file>